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A2" sheetId="1" r:id="rId1"/>
  </sheets>
  <externalReferences>
    <externalReference r:id="rId2"/>
  </externalReferences>
  <definedNames>
    <definedName name="countA12_1">[1]A12!$T$1</definedName>
    <definedName name="countU3_1">[1]U3!$Q$1</definedName>
    <definedName name="countU3_2">[1]U3!$Q$2</definedName>
    <definedName name="countU3_3">[1]U3!$Q$3</definedName>
    <definedName name="countU3_4">[1]U3!$Q$4</definedName>
    <definedName name="row_startM3_1">[1]M3!$AC$1</definedName>
    <definedName name="row_startM3_2">[1]M3!$AC$2</definedName>
    <definedName name="row_startM3_3">[1]M3!$AC$3</definedName>
    <definedName name="row_startM3_4">[1]M3!$AC$4</definedName>
    <definedName name="row_startM4_1">[1]M4!$AQ$1</definedName>
    <definedName name="row_startM4_2">[1]M4!$AQ$2</definedName>
    <definedName name="row_startM4_3">[1]M4!$AQ$3</definedName>
    <definedName name="row_startM4_4">[1]M4!$AQ$4</definedName>
    <definedName name="row_startM8_1">[1]M8!$K$1</definedName>
    <definedName name="row_startM8_2">[1]M8!$K$2</definedName>
    <definedName name="row_startM8_3">[1]M8!$K$3</definedName>
    <definedName name="row_startM9_1">[1]M9!$K$1</definedName>
    <definedName name="row_startM9_2">[1]M9!$K$2</definedName>
    <definedName name="row_startM9_3">[1]M9!$K$3</definedName>
    <definedName name="rowM1_1">[1]M1!$M$2</definedName>
    <definedName name="rowM3_1">[1]M3!$AB$1</definedName>
    <definedName name="rowM3_2">[1]M3!$AB$2</definedName>
    <definedName name="rowM3_3">[1]M3!$AB$3</definedName>
    <definedName name="rowM3_4">[1]M3!$AB$4</definedName>
    <definedName name="rowM4_1">[1]M4!$AP$1</definedName>
    <definedName name="rowM4_2">[1]M4!$AP$2</definedName>
    <definedName name="rowM4_3">[1]M4!$AP$3</definedName>
    <definedName name="rowM4_4">[1]M4!$AP$4</definedName>
    <definedName name="rowM8_1">[1]M8!$J$1</definedName>
    <definedName name="rowM8_2">[1]M8!$J$2</definedName>
    <definedName name="rowM8_3">[1]M8!$J$3</definedName>
    <definedName name="rowM9_1">[1]M9!$J$1</definedName>
    <definedName name="rowM9_2">[1]M9!$J$2</definedName>
    <definedName name="rowM9_3">[1]M9!$J$3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E20" i="1"/>
  <c r="F20" i="1" s="1"/>
  <c r="E19" i="1"/>
  <c r="F19" i="1" s="1"/>
  <c r="D18" i="1"/>
  <c r="C18" i="1"/>
  <c r="F17" i="1"/>
  <c r="F16" i="1"/>
  <c r="E16" i="1"/>
  <c r="F15" i="1"/>
  <c r="F14" i="1" s="1"/>
  <c r="E14" i="1"/>
  <c r="D14" i="1"/>
  <c r="D23" i="1" s="1"/>
  <c r="C14" i="1"/>
  <c r="C23" i="1" s="1"/>
  <c r="F13" i="1"/>
  <c r="F12" i="1"/>
  <c r="F11" i="1" s="1"/>
  <c r="E11" i="1"/>
  <c r="F10" i="1"/>
  <c r="F9" i="1"/>
  <c r="F8" i="1"/>
  <c r="F7" i="1"/>
  <c r="F6" i="1"/>
  <c r="F5" i="1"/>
  <c r="E18" i="1" l="1"/>
  <c r="F18" i="1" s="1"/>
  <c r="E23" i="1" l="1"/>
  <c r="F23" i="1" s="1"/>
</calcChain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<sst xmlns="http://schemas.openxmlformats.org/spreadsheetml/2006/main" count="43" uniqueCount="36">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</sst>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.17.2017\Desktop\AGAMUSA\2016\Prud%20Yoxlama%20Sentyabr%202019\PRD.v03.1247m09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>
        <row r="135">
          <cell r="C135">
            <v>32276.472899999979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F10">
            <v>126.35009040000001</v>
          </cell>
        </row>
        <row r="30">
          <cell r="F30">
            <v>1896.5069997999999</v>
          </cell>
        </row>
        <row r="243">
          <cell r="F243">
            <v>2070.7861954</v>
          </cell>
        </row>
        <row r="244">
          <cell r="F244">
            <v>116.42998870000002</v>
          </cell>
        </row>
      </sheetData>
      <sheetData sheetId="13"/>
      <sheetData sheetId="14">
        <row r="1">
          <cell r="T1">
            <v>206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19</v>
          </cell>
          <cell r="AC1">
            <v>10</v>
          </cell>
        </row>
        <row r="2">
          <cell r="AB2">
            <v>28</v>
          </cell>
          <cell r="AC2">
            <v>21</v>
          </cell>
        </row>
        <row r="3">
          <cell r="AB3">
            <v>37</v>
          </cell>
          <cell r="AC3">
            <v>31</v>
          </cell>
        </row>
        <row r="4">
          <cell r="AB4">
            <v>45</v>
          </cell>
          <cell r="AC4">
            <v>39</v>
          </cell>
        </row>
      </sheetData>
      <sheetData sheetId="25">
        <row r="1">
          <cell r="AP1">
            <v>305</v>
          </cell>
          <cell r="AQ1">
            <v>11</v>
          </cell>
        </row>
        <row r="2">
          <cell r="AP2">
            <v>311</v>
          </cell>
          <cell r="AQ2">
            <v>307</v>
          </cell>
        </row>
        <row r="3">
          <cell r="AP3">
            <v>331</v>
          </cell>
          <cell r="AQ3">
            <v>314</v>
          </cell>
        </row>
        <row r="4">
          <cell r="AP4">
            <v>337</v>
          </cell>
          <cell r="AQ4">
            <v>333</v>
          </cell>
        </row>
      </sheetData>
      <sheetData sheetId="26"/>
      <sheetData sheetId="27"/>
      <sheetData sheetId="28"/>
      <sheetData sheetId="29">
        <row r="1">
          <cell r="J1">
            <v>24</v>
          </cell>
          <cell r="K1">
            <v>9</v>
          </cell>
        </row>
        <row r="2">
          <cell r="J2">
            <v>40</v>
          </cell>
          <cell r="K2">
            <v>26</v>
          </cell>
        </row>
        <row r="3">
          <cell r="J3">
            <v>49</v>
          </cell>
          <cell r="K3">
            <v>42</v>
          </cell>
        </row>
      </sheetData>
      <sheetData sheetId="30">
        <row r="1">
          <cell r="J1">
            <v>24</v>
          </cell>
          <cell r="K1">
            <v>9</v>
          </cell>
        </row>
        <row r="2">
          <cell r="J2">
            <v>35</v>
          </cell>
          <cell r="K2">
            <v>26</v>
          </cell>
        </row>
        <row r="3">
          <cell r="J3">
            <v>41</v>
          </cell>
          <cell r="K3">
            <v>37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7"/>
  <dimension ref="A1:F23"/>
  <sheetViews>
    <sheetView tabSelected="1" view="pageBreakPreview" zoomScaleSheetLayoutView="100" workbookViewId="0">
      <selection sqref="A1:F1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25.5" customHeight="1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f t="shared" ref="F5:F10" si="0">C5+D5+E5</f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f t="shared" si="0"/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f t="shared" si="0"/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f t="shared" si="0"/>
        <v>0</v>
      </c>
    </row>
    <row r="9" spans="1:6">
      <c r="A9" s="13" t="s">
        <v>11</v>
      </c>
      <c r="B9" s="7">
        <v>5</v>
      </c>
      <c r="C9" s="14">
        <v>0</v>
      </c>
      <c r="D9" s="15"/>
      <c r="E9" s="14"/>
      <c r="F9" s="16">
        <f t="shared" si="0"/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f t="shared" si="0"/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f>E12+E13</f>
        <v>0</v>
      </c>
      <c r="F11" s="16">
        <f>F12+F13</f>
        <v>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/>
      <c r="F12" s="16">
        <f>E12</f>
        <v>0</v>
      </c>
    </row>
    <row r="13" spans="1:6" s="22" customFormat="1" ht="13.5" customHeigh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f>E13</f>
        <v>0</v>
      </c>
    </row>
    <row r="14" spans="1:6" ht="15">
      <c r="A14" s="25" t="s">
        <v>19</v>
      </c>
      <c r="B14" s="7">
        <v>8</v>
      </c>
      <c r="C14" s="16">
        <f>C17+C15</f>
        <v>-22530.434389999977</v>
      </c>
      <c r="D14" s="26">
        <f>D17+D15</f>
        <v>0</v>
      </c>
      <c r="E14" s="16">
        <f>E15+E16+E17</f>
        <v>32545.65704999998</v>
      </c>
      <c r="F14" s="16">
        <f>F15+ F16+F17</f>
        <v>10015.222660000003</v>
      </c>
    </row>
    <row r="15" spans="1:6" ht="15">
      <c r="A15" s="27" t="s">
        <v>20</v>
      </c>
      <c r="B15" s="7" t="s">
        <v>21</v>
      </c>
      <c r="C15" s="14">
        <v>-22530.434389999977</v>
      </c>
      <c r="D15" s="15"/>
      <c r="E15" s="15">
        <v>269.18414999999999</v>
      </c>
      <c r="F15" s="16">
        <f>C15+D15+E15</f>
        <v>-22261.250239999976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f>[1]A1!C135</f>
        <v>32276.472899999979</v>
      </c>
      <c r="F16" s="16">
        <f>E16</f>
        <v>32276.472899999979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f t="shared" ref="F17:F23" si="1">C17+D17+E17</f>
        <v>0</v>
      </c>
    </row>
    <row r="18" spans="1:6" ht="15">
      <c r="A18" s="13" t="s">
        <v>26</v>
      </c>
      <c r="B18" s="7">
        <v>9</v>
      </c>
      <c r="C18" s="16">
        <f>C19+C20+C21+C22</f>
        <v>9605.9986681000009</v>
      </c>
      <c r="D18" s="26">
        <f>D19+D20+D21+D22</f>
        <v>0</v>
      </c>
      <c r="E18" s="16">
        <f>E19+E20+E21+E22</f>
        <v>-903.77499399999965</v>
      </c>
      <c r="F18" s="16">
        <f t="shared" si="1"/>
        <v>8702.2236741000015</v>
      </c>
    </row>
    <row r="19" spans="1:6" ht="25.5">
      <c r="A19" s="28" t="s">
        <v>27</v>
      </c>
      <c r="B19" s="7" t="s">
        <v>28</v>
      </c>
      <c r="C19" s="14">
        <v>2347.7799280999998</v>
      </c>
      <c r="D19" s="15"/>
      <c r="E19" s="14">
        <f>SUM([1]A10!F10,[1]A10!F30)-C19</f>
        <v>-324.92283789999988</v>
      </c>
      <c r="F19" s="16">
        <f t="shared" si="1"/>
        <v>2022.8570901999999</v>
      </c>
    </row>
    <row r="20" spans="1:6" ht="13.5" customHeight="1">
      <c r="A20" s="28" t="s">
        <v>29</v>
      </c>
      <c r="B20" s="7" t="s">
        <v>30</v>
      </c>
      <c r="C20" s="14">
        <v>474.02710000000002</v>
      </c>
      <c r="D20" s="15"/>
      <c r="E20" s="14">
        <f>SUM([1]A10!F243:F244)-SUM([1]A10!F10,[1]A10!F30)-'A2'!C20</f>
        <v>-309.66800609999973</v>
      </c>
      <c r="F20" s="16">
        <f t="shared" si="1"/>
        <v>164.35909390000029</v>
      </c>
    </row>
    <row r="21" spans="1:6" ht="15">
      <c r="A21" s="28" t="s">
        <v>31</v>
      </c>
      <c r="B21" s="7" t="s">
        <v>32</v>
      </c>
      <c r="C21" s="14">
        <v>6768.2306799999997</v>
      </c>
      <c r="D21" s="15"/>
      <c r="E21" s="14">
        <v>-269.18414999999999</v>
      </c>
      <c r="F21" s="16">
        <f t="shared" si="1"/>
        <v>6499.0465299999996</v>
      </c>
    </row>
    <row r="22" spans="1:6" ht="15">
      <c r="A22" s="28" t="s">
        <v>33</v>
      </c>
      <c r="B22" s="7" t="s">
        <v>34</v>
      </c>
      <c r="C22" s="14">
        <v>15.960959999999998</v>
      </c>
      <c r="D22" s="15"/>
      <c r="E22" s="14"/>
      <c r="F22" s="16">
        <f t="shared" si="1"/>
        <v>15.960959999999998</v>
      </c>
    </row>
    <row r="23" spans="1:6" ht="15">
      <c r="A23" s="29" t="s">
        <v>35</v>
      </c>
      <c r="B23" s="7">
        <v>10</v>
      </c>
      <c r="C23" s="16">
        <f>C5+C6-C7-C8+C9+C10+C14+C18</f>
        <v>39945.564278100021</v>
      </c>
      <c r="D23" s="26">
        <f>D5+D6-D7-D8+D9+D10+D14+D18</f>
        <v>0</v>
      </c>
      <c r="E23" s="16">
        <f>E5+E6-E7-E8+E9+E10+E14+E18</f>
        <v>31641.88205599998</v>
      </c>
      <c r="F23" s="16">
        <f t="shared" si="1"/>
        <v>71587.446334100008</v>
      </c>
    </row>
  </sheetData>
  <sheetProtection password="A25E" sheet="1" objects="1" scenarios="1" formatColumns="0" formatRows="0"/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rintOptions horizontalCentered="1"/>
  <pageMargins left="0.5" right="0.5" top="0.5" bottom="0.5" header="0.5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2019-11-01T11:27:36Z</dcterms:created>
  <dcterms:modified xsi:type="dcterms:W3CDTF">2019-11-01T11:30:26Z</dcterms:modified>
</cp:coreProperties>
</file>