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MaliyyeVeziyyet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1" i="1" s="1"/>
  <c r="D23" i="1"/>
  <c r="D22" i="1"/>
  <c r="D16" i="1"/>
  <c r="D5" i="1" s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<sst xmlns="http://schemas.openxmlformats.org/spreadsheetml/2006/main" count="94" uniqueCount="94">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</sst>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ler%20%203-cu%20r&#252;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"/>
      <sheetName val="PulHereketi"/>
      <sheetName val="Kapital Strukturu 16.7 "/>
      <sheetName val="KreditRiski"/>
      <sheetName val="ValyutaRiski"/>
      <sheetName val="Likvidlik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1"/>
  <sheetViews>
    <sheetView tabSelected="1" zoomScale="130" zoomScaleNormal="130" workbookViewId="0">
      <selection activeCell="B18" sqref="B18"/>
    </sheetView>
  </sheetViews>
  <sheetFormatPr defaultRowHeight="15" x14ac:dyDescent="0.25"/>
  <cols>
    <col min="1" max="1" width="4.85546875" style="2" bestFit="1" customWidth="1"/>
    <col min="2" max="2" width="30.5703125" style="2" customWidth="1"/>
    <col min="3" max="3" width="83" style="25" bestFit="1" customWidth="1"/>
    <col min="4" max="4" width="11.42578125" style="2" bestFit="1" customWidth="1"/>
    <col min="5" max="5" width="13.140625" style="2" customWidth="1"/>
    <col min="6" max="6" width="10.85546875" style="2" bestFit="1" customWidth="1"/>
    <col min="7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/>
      <c r="B2" s="3"/>
      <c r="C2" s="4"/>
      <c r="D2" s="5"/>
      <c r="E2" s="6" t="s">
        <v>1</v>
      </c>
    </row>
    <row r="3" spans="1:6" ht="30" x14ac:dyDescent="0.25">
      <c r="A3" s="7"/>
      <c r="B3" s="8" t="s">
        <v>2</v>
      </c>
      <c r="C3" s="9" t="s">
        <v>3</v>
      </c>
      <c r="D3" s="10" t="s">
        <v>4</v>
      </c>
      <c r="E3" s="10" t="s">
        <v>5</v>
      </c>
    </row>
    <row r="4" spans="1:6" ht="18" x14ac:dyDescent="0.25">
      <c r="A4" s="7"/>
      <c r="B4" s="8"/>
      <c r="C4" s="11"/>
      <c r="D4" s="12" t="s">
        <v>6</v>
      </c>
      <c r="E4" s="12" t="s">
        <v>7</v>
      </c>
    </row>
    <row r="5" spans="1:6" x14ac:dyDescent="0.25">
      <c r="A5" s="13">
        <v>1</v>
      </c>
      <c r="B5" s="14" t="s">
        <v>8</v>
      </c>
      <c r="C5" s="15" t="s">
        <v>9</v>
      </c>
      <c r="D5" s="16">
        <f>SUM(D6:D9,D16,D17,D18,D19,D21)-D20</f>
        <v>298131.21034350002</v>
      </c>
      <c r="E5" s="16">
        <v>300071.96168200002</v>
      </c>
      <c r="F5" s="17"/>
    </row>
    <row r="6" spans="1:6" x14ac:dyDescent="0.25">
      <c r="A6" s="18">
        <v>1.1000000000000001</v>
      </c>
      <c r="B6" s="19" t="s">
        <v>10</v>
      </c>
      <c r="C6" s="20" t="s">
        <v>11</v>
      </c>
      <c r="D6" s="16">
        <v>31714.117630000001</v>
      </c>
      <c r="E6" s="16">
        <v>47438.893540000005</v>
      </c>
      <c r="F6" s="17"/>
    </row>
    <row r="7" spans="1:6" x14ac:dyDescent="0.25">
      <c r="A7" s="18">
        <v>1.2</v>
      </c>
      <c r="B7" s="19" t="s">
        <v>12</v>
      </c>
      <c r="C7" s="20" t="s">
        <v>13</v>
      </c>
      <c r="D7" s="16">
        <v>25591.835129999999</v>
      </c>
      <c r="E7" s="16">
        <v>3748.1539200000002</v>
      </c>
    </row>
    <row r="8" spans="1:6" x14ac:dyDescent="0.25">
      <c r="A8" s="18">
        <v>1.3</v>
      </c>
      <c r="B8" s="19" t="s">
        <v>14</v>
      </c>
      <c r="C8" s="20" t="s">
        <v>15</v>
      </c>
      <c r="D8" s="16">
        <v>15611.306130000001</v>
      </c>
      <c r="E8" s="16">
        <v>8500</v>
      </c>
      <c r="F8" s="17"/>
    </row>
    <row r="9" spans="1:6" x14ac:dyDescent="0.25">
      <c r="A9" s="18">
        <v>1.4</v>
      </c>
      <c r="B9" s="19" t="s">
        <v>16</v>
      </c>
      <c r="C9" s="20" t="s">
        <v>17</v>
      </c>
      <c r="D9" s="16">
        <v>841.50053000000003</v>
      </c>
      <c r="E9" s="16">
        <v>2305.84584</v>
      </c>
      <c r="F9" s="17"/>
    </row>
    <row r="10" spans="1:6" x14ac:dyDescent="0.25">
      <c r="A10" s="18">
        <v>1.5</v>
      </c>
      <c r="B10" s="19" t="s">
        <v>18</v>
      </c>
      <c r="C10" s="20" t="s">
        <v>19</v>
      </c>
      <c r="D10" s="16">
        <v>316182.62011999998</v>
      </c>
      <c r="E10" s="16">
        <v>319266.30323999998</v>
      </c>
      <c r="F10" s="17"/>
    </row>
    <row r="11" spans="1:6" x14ac:dyDescent="0.25">
      <c r="A11" s="18" t="s">
        <v>20</v>
      </c>
      <c r="B11" s="19" t="s">
        <v>21</v>
      </c>
      <c r="C11" s="20" t="s">
        <v>22</v>
      </c>
      <c r="D11" s="16">
        <v>222239.98210999998</v>
      </c>
      <c r="E11" s="16">
        <v>223998.86093000002</v>
      </c>
    </row>
    <row r="12" spans="1:6" x14ac:dyDescent="0.25">
      <c r="A12" s="18" t="s">
        <v>23</v>
      </c>
      <c r="B12" s="19" t="s">
        <v>24</v>
      </c>
      <c r="C12" s="20" t="s">
        <v>25</v>
      </c>
      <c r="D12" s="16">
        <v>84193.664149999997</v>
      </c>
      <c r="E12" s="16">
        <v>85859.698329999999</v>
      </c>
    </row>
    <row r="13" spans="1:6" x14ac:dyDescent="0.25">
      <c r="A13" s="18" t="s">
        <v>26</v>
      </c>
      <c r="B13" s="19" t="s">
        <v>27</v>
      </c>
      <c r="C13" s="20" t="s">
        <v>28</v>
      </c>
      <c r="D13" s="16">
        <v>8974.986280000001</v>
      </c>
      <c r="E13" s="16">
        <v>9407.7439799999993</v>
      </c>
    </row>
    <row r="14" spans="1:6" x14ac:dyDescent="0.25">
      <c r="A14" s="18" t="s">
        <v>29</v>
      </c>
      <c r="B14" s="19" t="s">
        <v>30</v>
      </c>
      <c r="C14" s="20" t="s">
        <v>31</v>
      </c>
      <c r="D14" s="16">
        <v>773.98757999999998</v>
      </c>
      <c r="E14" s="16">
        <v>0</v>
      </c>
    </row>
    <row r="15" spans="1:6" x14ac:dyDescent="0.25">
      <c r="A15" s="18" t="s">
        <v>32</v>
      </c>
      <c r="B15" s="19" t="s">
        <v>33</v>
      </c>
      <c r="C15" s="20" t="s">
        <v>34</v>
      </c>
      <c r="D15" s="16">
        <v>122146.908444</v>
      </c>
      <c r="E15" s="16">
        <v>118862.3241705</v>
      </c>
      <c r="F15" s="17"/>
    </row>
    <row r="16" spans="1:6" x14ac:dyDescent="0.25">
      <c r="A16" s="18" t="s">
        <v>35</v>
      </c>
      <c r="B16" s="19" t="s">
        <v>36</v>
      </c>
      <c r="C16" s="20" t="s">
        <v>37</v>
      </c>
      <c r="D16" s="16">
        <f>D10-D15</f>
        <v>194035.71167599998</v>
      </c>
      <c r="E16" s="16">
        <v>200403.9790695</v>
      </c>
      <c r="F16" s="17"/>
    </row>
    <row r="17" spans="1:6" x14ac:dyDescent="0.25">
      <c r="A17" s="18">
        <v>1.6</v>
      </c>
      <c r="B17" s="19" t="s">
        <v>38</v>
      </c>
      <c r="C17" s="20" t="s">
        <v>39</v>
      </c>
      <c r="D17" s="16">
        <v>12104.051030000002</v>
      </c>
      <c r="E17" s="16">
        <v>11691.862580000001</v>
      </c>
    </row>
    <row r="18" spans="1:6" x14ac:dyDescent="0.25">
      <c r="A18" s="18">
        <v>1.7</v>
      </c>
      <c r="B18" s="19" t="s">
        <v>40</v>
      </c>
      <c r="C18" s="20" t="s">
        <v>41</v>
      </c>
      <c r="D18" s="16">
        <v>893.64328999999998</v>
      </c>
      <c r="E18" s="16">
        <v>941.83049000000005</v>
      </c>
    </row>
    <row r="19" spans="1:6" x14ac:dyDescent="0.25">
      <c r="A19" s="18">
        <v>1.8</v>
      </c>
      <c r="B19" s="19" t="s">
        <v>42</v>
      </c>
      <c r="C19" s="20" t="s">
        <v>43</v>
      </c>
      <c r="D19" s="16">
        <v>1155.5589600000001</v>
      </c>
      <c r="E19" s="16">
        <v>9675.6397899999993</v>
      </c>
    </row>
    <row r="20" spans="1:6" x14ac:dyDescent="0.25">
      <c r="A20" s="18">
        <v>1.9</v>
      </c>
      <c r="B20" s="19" t="s">
        <v>44</v>
      </c>
      <c r="C20" s="20" t="s">
        <v>45</v>
      </c>
      <c r="D20" s="16">
        <v>42.788157500000004</v>
      </c>
      <c r="E20" s="16">
        <v>24.850014999999999</v>
      </c>
      <c r="F20" s="17"/>
    </row>
    <row r="21" spans="1:6" x14ac:dyDescent="0.25">
      <c r="A21" s="18" t="s">
        <v>46</v>
      </c>
      <c r="B21" s="19" t="s">
        <v>47</v>
      </c>
      <c r="C21" s="20" t="s">
        <v>48</v>
      </c>
      <c r="D21" s="16">
        <v>16226.274124999998</v>
      </c>
      <c r="E21" s="16">
        <v>15390.606467500003</v>
      </c>
    </row>
    <row r="22" spans="1:6" x14ac:dyDescent="0.25">
      <c r="A22" s="13">
        <v>2</v>
      </c>
      <c r="B22" s="14" t="s">
        <v>49</v>
      </c>
      <c r="C22" s="15" t="s">
        <v>50</v>
      </c>
      <c r="D22" s="16">
        <f>SUM(D23,D26:D32)</f>
        <v>226543.76401000004</v>
      </c>
      <c r="E22" s="16">
        <v>260126.39740000002</v>
      </c>
      <c r="F22" s="17"/>
    </row>
    <row r="23" spans="1:6" x14ac:dyDescent="0.25">
      <c r="A23" s="18">
        <v>2.1</v>
      </c>
      <c r="B23" s="19" t="s">
        <v>51</v>
      </c>
      <c r="C23" s="20" t="s">
        <v>52</v>
      </c>
      <c r="D23" s="16">
        <f>D24+D25</f>
        <v>162501.86156000002</v>
      </c>
      <c r="E23" s="16">
        <v>166742.03830999997</v>
      </c>
      <c r="F23" s="17"/>
    </row>
    <row r="24" spans="1:6" x14ac:dyDescent="0.25">
      <c r="A24" s="18" t="s">
        <v>53</v>
      </c>
      <c r="B24" s="19" t="s">
        <v>54</v>
      </c>
      <c r="C24" s="20" t="s">
        <v>55</v>
      </c>
      <c r="D24" s="16">
        <v>145250.53244000001</v>
      </c>
      <c r="E24" s="16">
        <v>144943.45574999999</v>
      </c>
    </row>
    <row r="25" spans="1:6" x14ac:dyDescent="0.25">
      <c r="A25" s="18" t="s">
        <v>56</v>
      </c>
      <c r="B25" s="19" t="s">
        <v>57</v>
      </c>
      <c r="C25" s="20" t="s">
        <v>58</v>
      </c>
      <c r="D25" s="16">
        <v>17251.329120000002</v>
      </c>
      <c r="E25" s="16">
        <v>21798.582559999999</v>
      </c>
    </row>
    <row r="26" spans="1:6" x14ac:dyDescent="0.25">
      <c r="A26" s="18">
        <v>2.2000000000000002</v>
      </c>
      <c r="B26" s="19" t="s">
        <v>59</v>
      </c>
      <c r="C26" s="20" t="s">
        <v>60</v>
      </c>
      <c r="D26" s="16">
        <v>0</v>
      </c>
      <c r="E26" s="16">
        <v>20000</v>
      </c>
    </row>
    <row r="27" spans="1:6" x14ac:dyDescent="0.25">
      <c r="A27" s="18">
        <v>2.2999999999999998</v>
      </c>
      <c r="B27" s="19" t="s">
        <v>61</v>
      </c>
      <c r="C27" s="20" t="s">
        <v>62</v>
      </c>
      <c r="D27" s="16">
        <v>37347.39862</v>
      </c>
      <c r="E27" s="16">
        <v>36815.4591</v>
      </c>
    </row>
    <row r="28" spans="1:6" x14ac:dyDescent="0.25">
      <c r="A28" s="18">
        <v>2.4</v>
      </c>
      <c r="B28" s="19" t="s">
        <v>63</v>
      </c>
      <c r="C28" s="20" t="s">
        <v>64</v>
      </c>
      <c r="D28" s="16">
        <v>0</v>
      </c>
      <c r="E28" s="16">
        <v>0</v>
      </c>
    </row>
    <row r="29" spans="1:6" x14ac:dyDescent="0.25">
      <c r="A29" s="18">
        <v>2.5</v>
      </c>
      <c r="B29" s="19" t="s">
        <v>65</v>
      </c>
      <c r="C29" s="20" t="s">
        <v>66</v>
      </c>
      <c r="D29" s="16">
        <v>63.492040000000003</v>
      </c>
      <c r="E29" s="16">
        <v>33.434710000000003</v>
      </c>
    </row>
    <row r="30" spans="1:6" x14ac:dyDescent="0.25">
      <c r="A30" s="18">
        <v>2.6</v>
      </c>
      <c r="B30" s="19" t="s">
        <v>67</v>
      </c>
      <c r="C30" s="20" t="s">
        <v>68</v>
      </c>
      <c r="D30" s="16">
        <v>0</v>
      </c>
      <c r="E30" s="16">
        <v>0</v>
      </c>
      <c r="F30" s="21"/>
    </row>
    <row r="31" spans="1:6" x14ac:dyDescent="0.25">
      <c r="A31" s="18">
        <v>2.7</v>
      </c>
      <c r="B31" s="19" t="s">
        <v>69</v>
      </c>
      <c r="C31" s="20" t="s">
        <v>70</v>
      </c>
      <c r="D31" s="16">
        <v>16724.99999</v>
      </c>
      <c r="E31" s="16">
        <v>16724.99999</v>
      </c>
    </row>
    <row r="32" spans="1:6" x14ac:dyDescent="0.25">
      <c r="A32" s="18">
        <v>2.8</v>
      </c>
      <c r="B32" s="19" t="s">
        <v>71</v>
      </c>
      <c r="C32" s="20" t="s">
        <v>72</v>
      </c>
      <c r="D32" s="16">
        <v>9906.0118000000002</v>
      </c>
      <c r="E32" s="16">
        <v>19810.46529</v>
      </c>
    </row>
    <row r="33" spans="1:6" x14ac:dyDescent="0.25">
      <c r="A33" s="13">
        <v>3</v>
      </c>
      <c r="B33" s="14" t="s">
        <v>73</v>
      </c>
      <c r="C33" s="15" t="s">
        <v>74</v>
      </c>
      <c r="D33" s="16">
        <f>SUM(D34:D37)</f>
        <v>71587.446334099994</v>
      </c>
      <c r="E33" s="16">
        <v>39945.564278100021</v>
      </c>
      <c r="F33" s="17"/>
    </row>
    <row r="34" spans="1:6" x14ac:dyDescent="0.25">
      <c r="A34" s="18">
        <v>3.1</v>
      </c>
      <c r="B34" s="19" t="s">
        <v>75</v>
      </c>
      <c r="C34" s="20" t="s">
        <v>76</v>
      </c>
      <c r="D34" s="16">
        <v>52870</v>
      </c>
      <c r="E34" s="16">
        <v>52870</v>
      </c>
    </row>
    <row r="35" spans="1:6" x14ac:dyDescent="0.25">
      <c r="A35" s="18">
        <v>3.2</v>
      </c>
      <c r="B35" s="19" t="s">
        <v>77</v>
      </c>
      <c r="C35" s="20" t="s">
        <v>78</v>
      </c>
      <c r="D35" s="16">
        <v>0</v>
      </c>
      <c r="E35" s="16">
        <v>0</v>
      </c>
    </row>
    <row r="36" spans="1:6" x14ac:dyDescent="0.25">
      <c r="A36" s="18">
        <v>3.3</v>
      </c>
      <c r="B36" s="19" t="s">
        <v>79</v>
      </c>
      <c r="C36" s="20" t="s">
        <v>80</v>
      </c>
      <c r="D36" s="16">
        <v>10015.222660000003</v>
      </c>
      <c r="E36" s="16">
        <v>-22530.434389999977</v>
      </c>
    </row>
    <row r="37" spans="1:6" x14ac:dyDescent="0.25">
      <c r="A37" s="18">
        <v>3.4</v>
      </c>
      <c r="B37" s="19" t="s">
        <v>81</v>
      </c>
      <c r="C37" s="20" t="s">
        <v>82</v>
      </c>
      <c r="D37" s="16">
        <v>8702.2236740999997</v>
      </c>
      <c r="E37" s="16">
        <v>9605.9986680999991</v>
      </c>
    </row>
    <row r="38" spans="1:6" x14ac:dyDescent="0.25">
      <c r="A38" s="18" t="s">
        <v>83</v>
      </c>
      <c r="B38" s="19" t="s">
        <v>84</v>
      </c>
      <c r="C38" s="20" t="s">
        <v>85</v>
      </c>
      <c r="D38" s="16">
        <v>2187.2161841000002</v>
      </c>
      <c r="E38" s="16">
        <v>2821.8070281</v>
      </c>
    </row>
    <row r="39" spans="1:6" x14ac:dyDescent="0.25">
      <c r="A39" s="18" t="s">
        <v>86</v>
      </c>
      <c r="B39" s="19" t="s">
        <v>87</v>
      </c>
      <c r="C39" s="20" t="s">
        <v>88</v>
      </c>
      <c r="D39" s="16">
        <v>6499.0465299999996</v>
      </c>
      <c r="E39" s="16">
        <v>6768.2306799999997</v>
      </c>
    </row>
    <row r="40" spans="1:6" x14ac:dyDescent="0.25">
      <c r="A40" s="18" t="s">
        <v>89</v>
      </c>
      <c r="B40" s="19" t="s">
        <v>90</v>
      </c>
      <c r="C40" s="20" t="s">
        <v>91</v>
      </c>
      <c r="D40" s="16">
        <v>15.960959999999998</v>
      </c>
      <c r="E40" s="16">
        <v>15.960959999999998</v>
      </c>
    </row>
    <row r="41" spans="1:6" x14ac:dyDescent="0.25">
      <c r="A41" s="22">
        <v>4</v>
      </c>
      <c r="B41" s="23" t="s">
        <v>92</v>
      </c>
      <c r="C41" s="15" t="s">
        <v>93</v>
      </c>
      <c r="D41" s="24">
        <f>D33+D22</f>
        <v>298131.21034410002</v>
      </c>
      <c r="E41" s="24">
        <v>300071.96167810005</v>
      </c>
      <c r="F41" s="17"/>
    </row>
  </sheetData>
  <mergeCells count="1">
    <mergeCell ref="A1:E1"/>
  </mergeCells>
  <conditionalFormatting sqref="F10">
    <cfRule type="containsText" dxfId="8" priority="9" operator="containsText" text="FALSE">
      <formula>NOT(ISERROR(SEARCH("FALSE",F10)))</formula>
    </cfRule>
  </conditionalFormatting>
  <conditionalFormatting sqref="F15">
    <cfRule type="containsText" dxfId="7" priority="8" operator="containsText" text="FALSE">
      <formula>NOT(ISERROR(SEARCH("FALSE",F15)))</formula>
    </cfRule>
  </conditionalFormatting>
  <conditionalFormatting sqref="F16">
    <cfRule type="containsText" dxfId="6" priority="7" operator="containsText" text="FALSE">
      <formula>NOT(ISERROR(SEARCH("FALSE",F16)))</formula>
    </cfRule>
  </conditionalFormatting>
  <conditionalFormatting sqref="F20">
    <cfRule type="containsText" dxfId="5" priority="6" operator="containsText" text="FALSE">
      <formula>NOT(ISERROR(SEARCH("FALSE",F20)))</formula>
    </cfRule>
  </conditionalFormatting>
  <conditionalFormatting sqref="F5">
    <cfRule type="containsText" dxfId="4" priority="5" operator="containsText" text="FALSE">
      <formula>NOT(ISERROR(SEARCH("FALSE",F5)))</formula>
    </cfRule>
  </conditionalFormatting>
  <conditionalFormatting sqref="F23">
    <cfRule type="containsText" dxfId="3" priority="4" operator="containsText" text="FALSE">
      <formula>NOT(ISERROR(SEARCH("FALSE",F23)))</formula>
    </cfRule>
  </conditionalFormatting>
  <conditionalFormatting sqref="F22">
    <cfRule type="containsText" dxfId="2" priority="3" operator="containsText" text="FALSE">
      <formula>NOT(ISERROR(SEARCH("FALSE",F22)))</formula>
    </cfRule>
  </conditionalFormatting>
  <conditionalFormatting sqref="F33">
    <cfRule type="containsText" dxfId="1" priority="2" operator="containsText" text="FALSE">
      <formula>NOT(ISERROR(SEARCH("FALSE",F33)))</formula>
    </cfRule>
  </conditionalFormatting>
  <conditionalFormatting sqref="F41">
    <cfRule type="containsText" dxfId="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2019-10-31T12:31:06Z</dcterms:created>
  <dcterms:modified xsi:type="dcterms:W3CDTF">2019-10-31T12:31:29Z</dcterms:modified>
</cp:coreProperties>
</file>